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1530" documentId="13_ncr:20001_{28CDD6A3-6E9E-4825-9AC5-78425B0D7F68}" xr6:coauthVersionLast="47" xr6:coauthVersionMax="47" xr10:uidLastSave="{6BC03D36-2D70-46F4-8C5C-0471D6EF8EA7}"/>
  <bookViews>
    <workbookView minimized="1" xWindow="33750" yWindow="1365" windowWidth="21600" windowHeight="11175" xr2:uid="{00000000-000D-0000-FFFF-FFFF00000000}"/>
  </bookViews>
  <sheets>
    <sheet name="CONTRATOS TRLCSP" sheetId="1" r:id="rId1"/>
    <sheet name="Cálculos" sheetId="5" state="hidden" r:id="rId2"/>
  </sheets>
  <definedNames>
    <definedName name="_xlnm._FilterDatabase" localSheetId="0" hidden="1">'CONTRATOS TRLCSP'!$A$3:$R$40</definedName>
    <definedName name="_xlnm.Print_Area" localSheetId="0">'CONTRATOS TRLCSP'!$A$1:$O$40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D17" i="5"/>
  <c r="D14" i="5"/>
  <c r="D13" i="5"/>
  <c r="D8" i="5"/>
  <c r="G40" i="1"/>
  <c r="D19" i="5" s="1"/>
  <c r="J5" i="5" l="1"/>
  <c r="I6" i="5"/>
  <c r="I5" i="5" s="1"/>
  <c r="D18" i="5"/>
  <c r="E19" i="5" s="1"/>
  <c r="C17" i="5"/>
  <c r="C14" i="5"/>
  <c r="C13" i="5"/>
  <c r="C8" i="5"/>
  <c r="C18" i="5" l="1"/>
</calcChain>
</file>

<file path=xl/sharedStrings.xml><?xml version="1.0" encoding="utf-8"?>
<sst xmlns="http://schemas.openxmlformats.org/spreadsheetml/2006/main" count="387" uniqueCount="183">
  <si>
    <t>Objeto</t>
  </si>
  <si>
    <t>Impuestos</t>
  </si>
  <si>
    <t>Servicios</t>
  </si>
  <si>
    <t>Ordinaria</t>
  </si>
  <si>
    <t>Ley 9/2017</t>
  </si>
  <si>
    <t>Contrato Menor</t>
  </si>
  <si>
    <t>Importe</t>
  </si>
  <si>
    <t>Nº</t>
  </si>
  <si>
    <t>Fecha Formalizacion</t>
  </si>
  <si>
    <t>Tipo Contrato</t>
  </si>
  <si>
    <t>Forma Tramitacion</t>
  </si>
  <si>
    <t>LISTADO DE CONTRATOS SUJETOS AL TRLCSP O A LA LEY 9/2017 FORMALIZADOS POR MURCIA ALTA VELOCIDAD EN EL EJERCICIO 2025</t>
  </si>
  <si>
    <t>202502</t>
  </si>
  <si>
    <t>202503</t>
  </si>
  <si>
    <t>202504</t>
  </si>
  <si>
    <t>03/02/2025</t>
  </si>
  <si>
    <t>23/01/2025</t>
  </si>
  <si>
    <t>10/02/2025</t>
  </si>
  <si>
    <t>Licitadores</t>
  </si>
  <si>
    <t>Plazo Ejecucion
 Meses</t>
  </si>
  <si>
    <t>21/05/2025</t>
  </si>
  <si>
    <t>202507</t>
  </si>
  <si>
    <t>202508</t>
  </si>
  <si>
    <t>19/05/2025</t>
  </si>
  <si>
    <t>Tipo de Contrato</t>
  </si>
  <si>
    <t>Otros</t>
  </si>
  <si>
    <t>Contratos adjudicados a pymes</t>
  </si>
  <si>
    <t>Pyme</t>
  </si>
  <si>
    <t>No Pyme</t>
  </si>
  <si>
    <t>SI</t>
  </si>
  <si>
    <t>Abierto criterio precio</t>
  </si>
  <si>
    <t>Restringido criterio precio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</si>
  <si>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</si>
  <si>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</si>
  <si>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</si>
  <si>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</si>
  <si>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</si>
  <si>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>Concurso de proyectos</t>
  </si>
  <si>
    <t>Procedimiento de asociación para la innovación</t>
  </si>
  <si>
    <t>Sistema dinámico de adquisición</t>
  </si>
  <si>
    <t>Número</t>
  </si>
  <si>
    <t>%</t>
  </si>
  <si>
    <t>202427</t>
  </si>
  <si>
    <t xml:space="preserve">Abierto </t>
  </si>
  <si>
    <t xml:space="preserve">% </t>
  </si>
  <si>
    <t>202506</t>
  </si>
  <si>
    <t>25/06/2025</t>
  </si>
  <si>
    <t>202511</t>
  </si>
  <si>
    <t>202510</t>
  </si>
  <si>
    <t>202512</t>
  </si>
  <si>
    <t>202513</t>
  </si>
  <si>
    <t>202509</t>
  </si>
  <si>
    <t>202422</t>
  </si>
  <si>
    <t>202422-I</t>
  </si>
  <si>
    <t>Concurso de proyectos Plaza Central</t>
  </si>
  <si>
    <t>Fecha
 Adjudicacion</t>
  </si>
  <si>
    <t>202515</t>
  </si>
  <si>
    <t>202514</t>
  </si>
  <si>
    <t>Suministros</t>
  </si>
  <si>
    <t>Amazon EU S.a r.l.</t>
  </si>
  <si>
    <t>Francisco Javier Peña Galiano</t>
  </si>
  <si>
    <t>Enrique Mínguez Martínez</t>
  </si>
  <si>
    <t>NO</t>
  </si>
  <si>
    <t>Asesoramiento financiero</t>
  </si>
  <si>
    <t>Guardamuebles</t>
  </si>
  <si>
    <t>Seguro de accidentes</t>
  </si>
  <si>
    <t>Seguro de responsabilidad civil</t>
  </si>
  <si>
    <t>Mudanzas Castillo, S.L.</t>
  </si>
  <si>
    <t>Cauce Consultores de Negocio, S.L.</t>
  </si>
  <si>
    <t>Ulargui Estudio, S.L.</t>
  </si>
  <si>
    <t>Urbanizadora Municipal, S.A.</t>
  </si>
  <si>
    <t>Business Control Abaco, S.L.</t>
  </si>
  <si>
    <t>Grupo Adaptalia Legal y Formativo, S.L.</t>
  </si>
  <si>
    <t>W0184081H</t>
  </si>
  <si>
    <t>W0067389G</t>
  </si>
  <si>
    <t>NOTA: En el periodo no se han producido modificaciones de los contratos informados</t>
  </si>
  <si>
    <t>Revisión</t>
  </si>
  <si>
    <t>José Luis Daroca Bruño</t>
  </si>
  <si>
    <t>202519</t>
  </si>
  <si>
    <t>B73387938</t>
  </si>
  <si>
    <t>AT mesa de contratacion expte. 202421</t>
  </si>
  <si>
    <t>Asistencia Tecnica urbanistica</t>
  </si>
  <si>
    <t>Asistencia juridica y consultoria licitaciones PLACSP</t>
  </si>
  <si>
    <t>Gestion del Canal de denuncias</t>
  </si>
  <si>
    <t>Asistencia Tecnica Mesa contratacion Expte. 202501</t>
  </si>
  <si>
    <t>Asesoria financiera, laboral y contable</t>
  </si>
  <si>
    <t>202509-BIS</t>
  </si>
  <si>
    <t>AT Mesa de contratacion Expte. 202505</t>
  </si>
  <si>
    <t>Equipo informatico</t>
  </si>
  <si>
    <t>Telefonia integral e internet</t>
  </si>
  <si>
    <t>202516</t>
  </si>
  <si>
    <t>Valoracion suelos PE PC-Mc10. Estacion del Carmen</t>
  </si>
  <si>
    <t>202517</t>
  </si>
  <si>
    <t>Asistencia Tecnica evaluacion inf.baja. Expte. 202505</t>
  </si>
  <si>
    <t>Adaptacion Topografia PU PC-MC10. Estacion del Carmen</t>
  </si>
  <si>
    <t>202520</t>
  </si>
  <si>
    <t>Asesoria juridica contratacion y licitaciones PLACSP</t>
  </si>
  <si>
    <t>202521</t>
  </si>
  <si>
    <t>202522</t>
  </si>
  <si>
    <t>Asesoria juridica expediente 202421</t>
  </si>
  <si>
    <t>OP01</t>
  </si>
  <si>
    <t>Programa contabilidad Sage 50</t>
  </si>
  <si>
    <t>OP02</t>
  </si>
  <si>
    <t>Notaria</t>
  </si>
  <si>
    <t>OP03</t>
  </si>
  <si>
    <t>Registro Mercantil</t>
  </si>
  <si>
    <t>OP04</t>
  </si>
  <si>
    <t>Servicio en linea digital</t>
  </si>
  <si>
    <t>OP05</t>
  </si>
  <si>
    <t>Mantenimiento oficina</t>
  </si>
  <si>
    <t>OP06</t>
  </si>
  <si>
    <t>Mensajeria envio postal</t>
  </si>
  <si>
    <t>OP07</t>
  </si>
  <si>
    <t>Aparcamiento</t>
  </si>
  <si>
    <t>OP08</t>
  </si>
  <si>
    <t>Carteleria corporativa</t>
  </si>
  <si>
    <t>OP09</t>
  </si>
  <si>
    <t>Galardones Expte. 202422</t>
  </si>
  <si>
    <t>AT Control de Calidad Redacción Proyectos de Urbanización</t>
  </si>
  <si>
    <t>Redacción del Proyecto Plaza Central y AT a la Dir. Obra</t>
  </si>
  <si>
    <t>Valor Estimado 
(sin IVA)</t>
  </si>
  <si>
    <t>Importe Adjudicacion
 (sin IVA)</t>
  </si>
  <si>
    <t>Abierto criterios múltiples</t>
  </si>
  <si>
    <t>Concurso de Proyectos</t>
  </si>
  <si>
    <t>Negociado Sin Publicidad</t>
  </si>
  <si>
    <t>NIF/CIF</t>
  </si>
  <si>
    <t>Adjudicatario</t>
  </si>
  <si>
    <t>A30039549</t>
  </si>
  <si>
    <t>B73185084</t>
  </si>
  <si>
    <t>Azentia Desarrollo e Ingenieria, S.L.</t>
  </si>
  <si>
    <t>B88240841</t>
  </si>
  <si>
    <t>Licita &amp; Accion Consultores, S.L</t>
  </si>
  <si>
    <t>B73251126</t>
  </si>
  <si>
    <t>B86260247</t>
  </si>
  <si>
    <t>B73504540</t>
  </si>
  <si>
    <t>B30026306</t>
  </si>
  <si>
    <t>B01814557</t>
  </si>
  <si>
    <t>Van Beveren, S.L.</t>
  </si>
  <si>
    <t>Chubb European Group SE, Sucursal en Espana</t>
  </si>
  <si>
    <t>A78923125</t>
  </si>
  <si>
    <t>A28808145</t>
  </si>
  <si>
    <t>ST Sociedad de Tasacion, S.A.</t>
  </si>
  <si>
    <t>Vimetop, S.L.P.</t>
  </si>
  <si>
    <t>B85932358</t>
  </si>
  <si>
    <t>Kalaman Consulting, S.L.</t>
  </si>
  <si>
    <t>B73714552</t>
  </si>
  <si>
    <t>Privacidad en Inernet, S.L.</t>
  </si>
  <si>
    <t>B58836321</t>
  </si>
  <si>
    <t>SAGE SPAIN, S.L.</t>
  </si>
  <si>
    <t>16032626Q</t>
  </si>
  <si>
    <t>MIGUEL MESTANZA ITURMENDI</t>
  </si>
  <si>
    <t>E73966285</t>
  </si>
  <si>
    <t>REGISTRADORES MERCANTILES DE MURCIA</t>
  </si>
  <si>
    <t>N0071290A</t>
  </si>
  <si>
    <t>Microsoft Ireland Operations Ltd</t>
  </si>
  <si>
    <t>B73357113</t>
  </si>
  <si>
    <t>CAMPOMAR, GESTION DE SERVICIOS MULTITECNICOS, S.L.U.</t>
  </si>
  <si>
    <t>B83822262</t>
  </si>
  <si>
    <t>24M ENVIOS URGENTES, S.L.</t>
  </si>
  <si>
    <t>B30506695</t>
  </si>
  <si>
    <t>PARKING CAMPILLO, S.L.</t>
  </si>
  <si>
    <t>B67643627</t>
  </si>
  <si>
    <t>BAKOKO TRES S.L.</t>
  </si>
  <si>
    <t>B73908964</t>
  </si>
  <si>
    <t>A MI MANERA COMUNICACION, S.L.U.</t>
  </si>
  <si>
    <t>B30168058</t>
  </si>
  <si>
    <t>08980850V</t>
  </si>
  <si>
    <t>27431272T</t>
  </si>
  <si>
    <t>B19776814</t>
  </si>
  <si>
    <t>B90449331</t>
  </si>
  <si>
    <t>31595472G</t>
  </si>
  <si>
    <t>ACE Edificación. S.L.</t>
  </si>
  <si>
    <t>Práctica Arquitectura y Urbanismo, S.L.P.</t>
  </si>
  <si>
    <t>Telefonica Moviles de Espana, S.A.U.</t>
  </si>
  <si>
    <t>Legislacion Aplicable</t>
  </si>
  <si>
    <t xml:space="preserve">Check </t>
  </si>
  <si>
    <t>Importe total contratos (Importe adjudicación)</t>
  </si>
  <si>
    <t>Asesoria juridica y de consultoria</t>
  </si>
  <si>
    <t>Actualizacion y asesoria cumplimiento de LOPD</t>
  </si>
  <si>
    <t>Ref. Contrato</t>
  </si>
  <si>
    <t>Presupuesto Licitacion 
(con IVA)</t>
  </si>
  <si>
    <t>Proc. Adjudicacion</t>
  </si>
  <si>
    <t>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</si>
</sst>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"/>
    <numFmt numFmtId="165" formatCode="#,##0.00\ &quot;€&quot;"/>
    <numFmt numFmtId="166" formatCode="_-* #,##0.00\ _€_-;\-* #,##0.00\ _€_-;_-* &quot;-&quot;??\ _€_-;_-@_-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0" fillId="0" borderId="0" xfId="0" applyNumberForma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0" fontId="6" fillId="0" borderId="0" xfId="0" applyFont="1"/>
    <xf numFmtId="165" fontId="6" fillId="0" borderId="1" xfId="1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shrinkToFi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10" xfId="0" applyNumberFormat="1" applyBorder="1"/>
    <xf numFmtId="0" fontId="0" fillId="0" borderId="4" xfId="0" applyBorder="1"/>
    <xf numFmtId="0" fontId="2" fillId="0" borderId="10" xfId="0" applyFont="1" applyBorder="1"/>
    <xf numFmtId="2" fontId="0" fillId="0" borderId="10" xfId="2" applyNumberFormat="1" applyFont="1" applyBorder="1" applyAlignment="1">
      <alignment horizontal="center"/>
    </xf>
    <xf numFmtId="2" fontId="0" fillId="0" borderId="11" xfId="2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0" xfId="0" applyFont="1"/>
    <xf numFmtId="2" fontId="0" fillId="0" borderId="0" xfId="2" applyNumberFormat="1" applyFont="1" applyBorder="1" applyAlignment="1">
      <alignment horizontal="center"/>
    </xf>
    <xf numFmtId="1" fontId="0" fillId="0" borderId="0" xfId="2" applyNumberFormat="1" applyFont="1" applyBorder="1"/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165" fontId="6" fillId="3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165" fontId="6" fillId="0" borderId="13" xfId="1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49" fontId="4" fillId="4" borderId="7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justify" wrapText="1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/>
    <xf numFmtId="2" fontId="0" fillId="0" borderId="10" xfId="0" applyNumberFormat="1" applyBorder="1"/>
    <xf numFmtId="2" fontId="0" fillId="0" borderId="10" xfId="2" applyNumberFormat="1" applyFont="1" applyBorder="1"/>
    <xf numFmtId="2" fontId="0" fillId="0" borderId="4" xfId="0" applyNumberFormat="1" applyBorder="1" applyAlignment="1">
      <alignment horizontal="center"/>
    </xf>
    <xf numFmtId="14" fontId="1" fillId="5" borderId="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6" fillId="0" borderId="13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9" fillId="4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165" fontId="0" fillId="6" borderId="0" xfId="0" applyNumberFormat="1" applyFill="1"/>
    <xf numFmtId="0" fontId="2" fillId="6" borderId="0" xfId="0" applyFont="1" applyFill="1"/>
    <xf numFmtId="2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6" fontId="0" fillId="0" borderId="12" xfId="0" applyNumberFormat="1" applyBorder="1"/>
    <xf numFmtId="0" fontId="2" fillId="7" borderId="0" xfId="0" applyFont="1" applyFill="1"/>
    <xf numFmtId="0" fontId="0" fillId="7" borderId="0" xfId="0" applyFill="1"/>
    <xf numFmtId="43" fontId="0" fillId="7" borderId="0" xfId="1" applyFont="1" applyFill="1"/>
    <xf numFmtId="49" fontId="9" fillId="4" borderId="14" xfId="0" applyNumberFormat="1" applyFont="1" applyFill="1" applyBorder="1" applyAlignment="1">
      <alignment horizontal="center" vertical="justify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DDDD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806526326105158E-3"/>
          <c:y val="0.26761368732998431"/>
          <c:w val="0.94382381669112225"/>
          <c:h val="0.707812221896941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7B7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Cálculos!$F$5:$F$6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Cálculos!$G$5:$G$6</c:f>
              <c:numCache>
                <c:formatCode>General</c:formatCode>
                <c:ptCount val="2"/>
                <c:pt idx="0">
                  <c:v>9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9-4790-8F39-A7BD5EAEE3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6830175"/>
        <c:axId val="1186835935"/>
      </c:barChart>
      <c:valAx>
        <c:axId val="118683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0175"/>
        <c:crosses val="autoZero"/>
        <c:crossBetween val="between"/>
      </c:valAx>
      <c:catAx>
        <c:axId val="11868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6835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 Volumen Presupuestario adjudicado a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641370750565069E-2"/>
          <c:y val="0.27936122338333808"/>
          <c:w val="0.94168323392975484"/>
          <c:h val="0.707812221896941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E3-4C25-90D1-47020099D506}"/>
              </c:ext>
            </c:extLst>
          </c:dPt>
          <c:dPt>
            <c:idx val="1"/>
            <c:bubble3D val="0"/>
            <c:spPr>
              <a:solidFill>
                <a:srgbClr val="FFB7B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Cálculos!$I$5:$I$6</c:f>
              <c:numCache>
                <c:formatCode>0.00</c:formatCode>
                <c:ptCount val="2"/>
                <c:pt idx="0">
                  <c:v>12.609615597799746</c:v>
                </c:pt>
                <c:pt idx="1">
                  <c:v>87.390384402200254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C25-90D1-47020099D5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1E3-4C25-90D1-47020099D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1E3-4C25-90D1-47020099D5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Cálculos!$J$6:$J$6</c:f>
              <c:numCache>
                <c:formatCode>#,##0.00\ "€"</c:formatCode>
                <c:ptCount val="1"/>
                <c:pt idx="0">
                  <c:v>639961.76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C25-90D1-47020099D5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Distribución</a:t>
            </a:r>
            <a:r>
              <a:rPr lang="es-ES" sz="1400" u="sng" baseline="0"/>
              <a:t> % en términos presupuestarios según procedimiento de licitación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188034188034191E-2"/>
          <c:y val="0.18968925175289006"/>
          <c:w val="0.50163225548223478"/>
          <c:h val="0.6321318944312265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A8-46F6-969B-66D4925068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A8-46F6-969B-66D4925068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A8-46F6-969B-66D4925068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1A8-46F6-969B-66D4925068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8-46F6-969B-66D4925068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1A8-46F6-969B-66D4925068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1A8-46F6-969B-66D4925068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1A8-46F6-969B-66D4925068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1A8-46F6-969B-66D4925068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1A8-46F6-969B-66D4925068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1A8-46F6-969B-66D4925068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1A8-46F6-969B-66D4925068A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1A8-46F6-969B-66D4925068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Cálculos!$C$5:$C$17</c:f>
              <c:numCache>
                <c:formatCode>0.00</c:formatCode>
                <c:ptCount val="13"/>
                <c:pt idx="3">
                  <c:v>68.016586484384192</c:v>
                </c:pt>
                <c:pt idx="8">
                  <c:v>9.4223388031057009</c:v>
                </c:pt>
                <c:pt idx="9">
                  <c:v>7.783671185174275</c:v>
                </c:pt>
                <c:pt idx="12">
                  <c:v>14.777403527335828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99D-B3C3-2BA86E251F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61021319703464"/>
          <c:y val="0.18563886779379474"/>
          <c:w val="0.33642442467970857"/>
          <c:h val="0.7102436502492025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105334</xdr:colOff>
      <xdr:row>43</xdr:row>
      <xdr:rowOff>31843</xdr:rowOff>
    </xdr:from>
    <xdr:to>
      <xdr:col>10</xdr:col>
      <xdr:colOff>107203</xdr:colOff>
      <xdr:row>59</xdr:row>
      <xdr:rowOff>112806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50C7A-6DA8-0277-2F7A-CF4DD424D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203198</xdr:colOff>
      <xdr:row>43</xdr:row>
      <xdr:rowOff>20636</xdr:rowOff>
    </xdr:from>
    <xdr:to>
      <xdr:col>16</xdr:col>
      <xdr:colOff>809624</xdr:colOff>
      <xdr:row>62</xdr:row>
      <xdr:rowOff>25400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6E0344C-B25D-5B8B-75F4-589CDC6A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311150</xdr:colOff>
      <xdr:row>43</xdr:row>
      <xdr:rowOff>36512</xdr:rowOff>
    </xdr:from>
    <xdr:to>
      <xdr:col>4</xdr:col>
      <xdr:colOff>4133850</xdr:colOff>
      <xdr:row>64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279BBBB-B234-D6C4-DBD6-A9468367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6"/>
  <sheetViews>
    <sheetView tabSelected="1" zoomScale="85" zoomScaleNormal="85" zoomScaleSheetLayoutView="85" workbookViewId="0">
      <pane ySplit="3" topLeftCell="A4" activePane="bottomLeft" state="frozen"/>
      <selection activeCell="F1" sqref="F1"/>
      <selection pane="bottomLeft" activeCell="E27" sqref="E27"/>
    </sheetView>
  </sheetViews>
  <sheetFormatPr baseColWidth="10" defaultRowHeight="14.5" x14ac:dyDescent="0.35"/>
  <cols>
    <col min="1" max="1" width="5" customWidth="1"/>
    <col min="2" max="2" width="9.54296875" style="4" bestFit="1" customWidth="1"/>
    <col min="3" max="3" width="16.81640625" customWidth="1"/>
    <col min="4" max="4" width="16" customWidth="1"/>
    <col min="5" max="5" width="52.36328125" customWidth="1"/>
    <col min="6" max="6" width="11.1796875" bestFit="1" customWidth="1"/>
    <col min="7" max="7" width="14.81640625" customWidth="1"/>
    <col min="8" max="8" width="11.1796875" customWidth="1"/>
    <col min="9" max="9" width="13.54296875" customWidth="1"/>
    <col min="10" max="10" width="10.81640625" customWidth="1"/>
    <col min="11" max="11" width="10.90625" customWidth="1"/>
    <col min="12" max="12" width="14.453125" customWidth="1"/>
    <col min="13" max="13" width="15.81640625" customWidth="1"/>
    <col min="14" max="14" width="14.6328125" customWidth="1"/>
    <col min="15" max="15" width="24.81640625" customWidth="1"/>
    <col min="16" max="16" width="6.90625" customWidth="1"/>
    <col min="17" max="17" width="15.453125" customWidth="1"/>
    <col min="18" max="18" width="46.36328125" customWidth="1"/>
    <col min="19" max="19" width="9" customWidth="1"/>
    <col min="20" max="33" width="25" customWidth="1"/>
  </cols>
  <sheetData>
    <row r="1" spans="1:19" ht="27.75" customHeight="1" thickBot="1" x14ac:dyDescent="0.4">
      <c r="A1" s="79" t="s">
        <v>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62">
        <v>46022</v>
      </c>
      <c r="R1" s="63" t="s">
        <v>76</v>
      </c>
    </row>
    <row r="2" spans="1:19" ht="11.25" customHeight="1" thickBot="1" x14ac:dyDescent="0.4">
      <c r="A2" s="43"/>
      <c r="B2" s="4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9" s="1" customFormat="1" ht="36" customHeight="1" thickBot="1" x14ac:dyDescent="0.4">
      <c r="A3" s="50" t="s">
        <v>7</v>
      </c>
      <c r="B3" s="52" t="s">
        <v>179</v>
      </c>
      <c r="C3" s="68" t="s">
        <v>55</v>
      </c>
      <c r="D3" s="68" t="s">
        <v>8</v>
      </c>
      <c r="E3" s="51" t="s">
        <v>0</v>
      </c>
      <c r="F3" s="53" t="s">
        <v>120</v>
      </c>
      <c r="G3" s="53" t="s">
        <v>121</v>
      </c>
      <c r="H3" s="68" t="s">
        <v>1</v>
      </c>
      <c r="I3" s="78" t="s">
        <v>180</v>
      </c>
      <c r="J3" s="52" t="s">
        <v>19</v>
      </c>
      <c r="K3" s="54" t="s">
        <v>18</v>
      </c>
      <c r="L3" s="51" t="s">
        <v>9</v>
      </c>
      <c r="M3" s="52" t="s">
        <v>10</v>
      </c>
      <c r="N3" s="52" t="s">
        <v>174</v>
      </c>
      <c r="O3" s="55" t="s">
        <v>181</v>
      </c>
      <c r="P3" s="56" t="s">
        <v>27</v>
      </c>
      <c r="Q3" s="55" t="s">
        <v>125</v>
      </c>
      <c r="R3" s="55" t="s">
        <v>126</v>
      </c>
      <c r="S3" s="56" t="s">
        <v>182</v>
      </c>
    </row>
    <row r="4" spans="1:19" x14ac:dyDescent="0.35">
      <c r="A4" s="45">
        <v>1</v>
      </c>
      <c r="B4" s="46" t="s">
        <v>12</v>
      </c>
      <c r="C4" s="46" t="s">
        <v>16</v>
      </c>
      <c r="D4" s="7" t="s">
        <v>16</v>
      </c>
      <c r="E4" s="9" t="s">
        <v>80</v>
      </c>
      <c r="F4" s="47"/>
      <c r="G4" s="47">
        <v>6528</v>
      </c>
      <c r="H4" s="47">
        <v>1370.88</v>
      </c>
      <c r="I4" s="47"/>
      <c r="J4" s="48">
        <v>1</v>
      </c>
      <c r="K4" s="49">
        <v>1</v>
      </c>
      <c r="L4" s="46" t="s">
        <v>2</v>
      </c>
      <c r="M4" s="46" t="s">
        <v>3</v>
      </c>
      <c r="N4" s="46" t="s">
        <v>4</v>
      </c>
      <c r="O4" s="46" t="s">
        <v>5</v>
      </c>
      <c r="P4" s="46" t="s">
        <v>62</v>
      </c>
      <c r="Q4" s="65" t="s">
        <v>127</v>
      </c>
      <c r="R4" s="66" t="s">
        <v>70</v>
      </c>
      <c r="S4" s="7"/>
    </row>
    <row r="5" spans="1:19" x14ac:dyDescent="0.35">
      <c r="A5" s="3">
        <v>2</v>
      </c>
      <c r="B5" s="7" t="s">
        <v>13</v>
      </c>
      <c r="C5" s="7" t="s">
        <v>15</v>
      </c>
      <c r="D5" s="69" t="s">
        <v>15</v>
      </c>
      <c r="E5" s="8" t="s">
        <v>81</v>
      </c>
      <c r="F5" s="10"/>
      <c r="G5" s="10">
        <v>14544.51</v>
      </c>
      <c r="H5" s="10">
        <v>3054.35</v>
      </c>
      <c r="I5" s="10"/>
      <c r="J5" s="11">
        <v>12</v>
      </c>
      <c r="K5" s="12">
        <v>3</v>
      </c>
      <c r="L5" s="7" t="s">
        <v>2</v>
      </c>
      <c r="M5" s="7" t="s">
        <v>3</v>
      </c>
      <c r="N5" s="7" t="s">
        <v>4</v>
      </c>
      <c r="O5" s="7" t="s">
        <v>5</v>
      </c>
      <c r="P5" s="7" t="s">
        <v>29</v>
      </c>
      <c r="Q5" s="65" t="s">
        <v>128</v>
      </c>
      <c r="R5" s="67" t="s">
        <v>129</v>
      </c>
      <c r="S5" s="7"/>
    </row>
    <row r="6" spans="1:19" x14ac:dyDescent="0.35">
      <c r="A6" s="2">
        <v>3</v>
      </c>
      <c r="B6" s="7" t="s">
        <v>14</v>
      </c>
      <c r="C6" s="7" t="s">
        <v>17</v>
      </c>
      <c r="D6" s="69" t="s">
        <v>17</v>
      </c>
      <c r="E6" s="8" t="s">
        <v>82</v>
      </c>
      <c r="F6" s="10"/>
      <c r="G6" s="10">
        <v>4050</v>
      </c>
      <c r="H6" s="10">
        <v>850.5</v>
      </c>
      <c r="I6" s="10"/>
      <c r="J6" s="11">
        <v>12</v>
      </c>
      <c r="K6" s="12">
        <v>3</v>
      </c>
      <c r="L6" s="7" t="s">
        <v>2</v>
      </c>
      <c r="M6" s="7" t="s">
        <v>3</v>
      </c>
      <c r="N6" s="7" t="s">
        <v>4</v>
      </c>
      <c r="O6" s="7" t="s">
        <v>5</v>
      </c>
      <c r="P6" s="7" t="s">
        <v>29</v>
      </c>
      <c r="Q6" s="65" t="s">
        <v>130</v>
      </c>
      <c r="R6" s="67" t="s">
        <v>131</v>
      </c>
      <c r="S6" s="7"/>
    </row>
    <row r="7" spans="1:19" x14ac:dyDescent="0.35">
      <c r="A7" s="2">
        <v>4</v>
      </c>
      <c r="B7" s="7" t="s">
        <v>45</v>
      </c>
      <c r="C7" s="7" t="s">
        <v>46</v>
      </c>
      <c r="D7" s="69" t="s">
        <v>46</v>
      </c>
      <c r="E7" s="13" t="s">
        <v>63</v>
      </c>
      <c r="F7" s="10"/>
      <c r="G7" s="10">
        <v>5500</v>
      </c>
      <c r="H7" s="10">
        <v>1155</v>
      </c>
      <c r="I7" s="10"/>
      <c r="J7" s="11">
        <v>12</v>
      </c>
      <c r="K7" s="12">
        <v>3</v>
      </c>
      <c r="L7" s="7" t="s">
        <v>2</v>
      </c>
      <c r="M7" s="7" t="s">
        <v>3</v>
      </c>
      <c r="N7" s="7" t="s">
        <v>4</v>
      </c>
      <c r="O7" s="7" t="s">
        <v>5</v>
      </c>
      <c r="P7" s="7" t="s">
        <v>29</v>
      </c>
      <c r="Q7" s="65" t="s">
        <v>132</v>
      </c>
      <c r="R7" s="67" t="s">
        <v>71</v>
      </c>
      <c r="S7" s="7"/>
    </row>
    <row r="8" spans="1:19" x14ac:dyDescent="0.35">
      <c r="A8" s="2">
        <v>5</v>
      </c>
      <c r="B8" s="7" t="s">
        <v>21</v>
      </c>
      <c r="C8" s="7" t="s">
        <v>20</v>
      </c>
      <c r="D8" s="69" t="s">
        <v>20</v>
      </c>
      <c r="E8" s="13" t="s">
        <v>83</v>
      </c>
      <c r="F8" s="10"/>
      <c r="G8" s="10">
        <v>500</v>
      </c>
      <c r="H8" s="10">
        <v>105</v>
      </c>
      <c r="I8" s="10"/>
      <c r="J8" s="11">
        <v>12</v>
      </c>
      <c r="K8" s="12">
        <v>4</v>
      </c>
      <c r="L8" s="7" t="s">
        <v>2</v>
      </c>
      <c r="M8" s="7" t="s">
        <v>3</v>
      </c>
      <c r="N8" s="7" t="s">
        <v>4</v>
      </c>
      <c r="O8" s="7" t="s">
        <v>5</v>
      </c>
      <c r="P8" s="7" t="s">
        <v>29</v>
      </c>
      <c r="Q8" s="65" t="s">
        <v>133</v>
      </c>
      <c r="R8" s="67" t="s">
        <v>72</v>
      </c>
      <c r="S8" s="7"/>
    </row>
    <row r="9" spans="1:19" x14ac:dyDescent="0.35">
      <c r="A9" s="2">
        <v>6</v>
      </c>
      <c r="B9" s="7" t="s">
        <v>22</v>
      </c>
      <c r="C9" s="7" t="s">
        <v>23</v>
      </c>
      <c r="D9" s="69" t="s">
        <v>23</v>
      </c>
      <c r="E9" s="13" t="s">
        <v>84</v>
      </c>
      <c r="F9" s="10"/>
      <c r="G9" s="10">
        <v>1250</v>
      </c>
      <c r="H9" s="10">
        <v>262.5</v>
      </c>
      <c r="I9" s="10"/>
      <c r="J9" s="11">
        <v>1</v>
      </c>
      <c r="K9" s="12">
        <v>1</v>
      </c>
      <c r="L9" s="7" t="s">
        <v>2</v>
      </c>
      <c r="M9" s="7" t="s">
        <v>3</v>
      </c>
      <c r="N9" s="7" t="s">
        <v>4</v>
      </c>
      <c r="O9" s="7" t="s">
        <v>5</v>
      </c>
      <c r="P9" s="7" t="s">
        <v>29</v>
      </c>
      <c r="Q9" s="65" t="s">
        <v>132</v>
      </c>
      <c r="R9" s="67" t="s">
        <v>71</v>
      </c>
      <c r="S9" s="7"/>
    </row>
    <row r="10" spans="1:19" x14ac:dyDescent="0.35">
      <c r="A10" s="2">
        <v>7</v>
      </c>
      <c r="B10" s="7" t="s">
        <v>51</v>
      </c>
      <c r="C10" s="69">
        <v>45924</v>
      </c>
      <c r="D10" s="69">
        <v>45924</v>
      </c>
      <c r="E10" s="13" t="s">
        <v>85</v>
      </c>
      <c r="F10" s="10"/>
      <c r="G10" s="10">
        <v>14700</v>
      </c>
      <c r="H10" s="10">
        <v>3087</v>
      </c>
      <c r="I10" s="10"/>
      <c r="J10" s="11">
        <v>12</v>
      </c>
      <c r="K10" s="12">
        <v>3</v>
      </c>
      <c r="L10" s="7" t="s">
        <v>2</v>
      </c>
      <c r="M10" s="7" t="s">
        <v>3</v>
      </c>
      <c r="N10" s="7" t="s">
        <v>4</v>
      </c>
      <c r="O10" s="7" t="s">
        <v>5</v>
      </c>
      <c r="P10" s="7" t="s">
        <v>29</v>
      </c>
      <c r="Q10" s="65" t="s">
        <v>134</v>
      </c>
      <c r="R10" s="67" t="s">
        <v>68</v>
      </c>
      <c r="S10" s="7"/>
    </row>
    <row r="11" spans="1:19" x14ac:dyDescent="0.35">
      <c r="A11" s="2">
        <v>8</v>
      </c>
      <c r="B11" s="7" t="s">
        <v>86</v>
      </c>
      <c r="C11" s="69">
        <v>45805</v>
      </c>
      <c r="D11" s="69">
        <v>45805</v>
      </c>
      <c r="E11" s="13" t="s">
        <v>87</v>
      </c>
      <c r="F11" s="10"/>
      <c r="G11" s="10">
        <v>5677.69</v>
      </c>
      <c r="H11" s="10">
        <v>1192.32</v>
      </c>
      <c r="I11" s="10"/>
      <c r="J11" s="11">
        <v>1</v>
      </c>
      <c r="K11" s="12">
        <v>1</v>
      </c>
      <c r="L11" s="7" t="s">
        <v>2</v>
      </c>
      <c r="M11" s="7" t="s">
        <v>3</v>
      </c>
      <c r="N11" s="7" t="s">
        <v>4</v>
      </c>
      <c r="O11" s="7" t="s">
        <v>5</v>
      </c>
      <c r="P11" s="7" t="s">
        <v>62</v>
      </c>
      <c r="Q11" s="65" t="s">
        <v>127</v>
      </c>
      <c r="R11" s="67" t="s">
        <v>70</v>
      </c>
      <c r="S11" s="7"/>
    </row>
    <row r="12" spans="1:19" x14ac:dyDescent="0.35">
      <c r="A12" s="64">
        <v>9</v>
      </c>
      <c r="B12" s="7" t="s">
        <v>48</v>
      </c>
      <c r="C12" s="69">
        <v>45904</v>
      </c>
      <c r="D12" s="69">
        <v>45904</v>
      </c>
      <c r="E12" s="13" t="s">
        <v>64</v>
      </c>
      <c r="F12" s="10"/>
      <c r="G12" s="10">
        <v>840</v>
      </c>
      <c r="H12" s="10">
        <v>176.4</v>
      </c>
      <c r="I12" s="10"/>
      <c r="J12" s="11">
        <v>12</v>
      </c>
      <c r="K12" s="12">
        <v>3</v>
      </c>
      <c r="L12" s="7" t="s">
        <v>2</v>
      </c>
      <c r="M12" s="7" t="s">
        <v>3</v>
      </c>
      <c r="N12" s="7" t="s">
        <v>4</v>
      </c>
      <c r="O12" s="7" t="s">
        <v>5</v>
      </c>
      <c r="P12" s="7" t="s">
        <v>29</v>
      </c>
      <c r="Q12" s="65" t="s">
        <v>135</v>
      </c>
      <c r="R12" s="67" t="s">
        <v>67</v>
      </c>
      <c r="S12" s="7"/>
    </row>
    <row r="13" spans="1:19" x14ac:dyDescent="0.35">
      <c r="A13" s="64">
        <v>10</v>
      </c>
      <c r="B13" s="7" t="s">
        <v>47</v>
      </c>
      <c r="C13" s="69">
        <v>45833</v>
      </c>
      <c r="D13" s="69">
        <v>45833</v>
      </c>
      <c r="E13" s="13" t="s">
        <v>177</v>
      </c>
      <c r="F13" s="10"/>
      <c r="G13" s="10">
        <v>4400</v>
      </c>
      <c r="H13" s="10">
        <v>924</v>
      </c>
      <c r="I13" s="10"/>
      <c r="J13" s="11">
        <v>4</v>
      </c>
      <c r="K13" s="12">
        <v>1</v>
      </c>
      <c r="L13" s="7" t="s">
        <v>2</v>
      </c>
      <c r="M13" s="7" t="s">
        <v>3</v>
      </c>
      <c r="N13" s="7" t="s">
        <v>4</v>
      </c>
      <c r="O13" s="7" t="s">
        <v>5</v>
      </c>
      <c r="P13" s="7" t="s">
        <v>29</v>
      </c>
      <c r="Q13" s="65" t="s">
        <v>136</v>
      </c>
      <c r="R13" s="67" t="s">
        <v>137</v>
      </c>
      <c r="S13" s="7"/>
    </row>
    <row r="14" spans="1:19" x14ac:dyDescent="0.35">
      <c r="A14" s="64">
        <v>11</v>
      </c>
      <c r="B14" s="7" t="s">
        <v>49</v>
      </c>
      <c r="C14" s="69">
        <v>45894</v>
      </c>
      <c r="D14" s="69">
        <v>45894</v>
      </c>
      <c r="E14" s="13" t="s">
        <v>66</v>
      </c>
      <c r="F14" s="10"/>
      <c r="G14" s="10">
        <v>927</v>
      </c>
      <c r="H14" s="10">
        <v>75.55</v>
      </c>
      <c r="I14" s="10"/>
      <c r="J14" s="11">
        <v>12</v>
      </c>
      <c r="K14" s="12">
        <v>3</v>
      </c>
      <c r="L14" s="7" t="s">
        <v>2</v>
      </c>
      <c r="M14" s="7" t="s">
        <v>3</v>
      </c>
      <c r="N14" s="7" t="s">
        <v>4</v>
      </c>
      <c r="O14" s="7" t="s">
        <v>5</v>
      </c>
      <c r="P14" s="7" t="s">
        <v>62</v>
      </c>
      <c r="Q14" s="65" t="s">
        <v>74</v>
      </c>
      <c r="R14" s="67" t="s">
        <v>138</v>
      </c>
      <c r="S14" s="7"/>
    </row>
    <row r="15" spans="1:19" x14ac:dyDescent="0.35">
      <c r="A15" s="64">
        <v>12</v>
      </c>
      <c r="B15" s="7" t="s">
        <v>50</v>
      </c>
      <c r="C15" s="69">
        <v>45875</v>
      </c>
      <c r="D15" s="69">
        <v>45875</v>
      </c>
      <c r="E15" s="13" t="s">
        <v>65</v>
      </c>
      <c r="F15" s="10"/>
      <c r="G15" s="10">
        <v>110.6</v>
      </c>
      <c r="H15" s="10">
        <v>0.76</v>
      </c>
      <c r="I15" s="10"/>
      <c r="J15" s="11">
        <v>12</v>
      </c>
      <c r="K15" s="12">
        <v>3</v>
      </c>
      <c r="L15" s="7" t="s">
        <v>2</v>
      </c>
      <c r="M15" s="7" t="s">
        <v>3</v>
      </c>
      <c r="N15" s="7" t="s">
        <v>4</v>
      </c>
      <c r="O15" s="7" t="s">
        <v>5</v>
      </c>
      <c r="P15" s="7" t="s">
        <v>62</v>
      </c>
      <c r="Q15" s="65" t="s">
        <v>74</v>
      </c>
      <c r="R15" s="67" t="s">
        <v>138</v>
      </c>
      <c r="S15" s="7"/>
    </row>
    <row r="16" spans="1:19" x14ac:dyDescent="0.35">
      <c r="A16" s="64">
        <v>13</v>
      </c>
      <c r="B16" s="7" t="s">
        <v>57</v>
      </c>
      <c r="C16" s="69">
        <v>45855</v>
      </c>
      <c r="D16" s="69">
        <v>45855</v>
      </c>
      <c r="E16" s="13" t="s">
        <v>88</v>
      </c>
      <c r="F16" s="10"/>
      <c r="G16" s="10">
        <v>1214.8699999999999</v>
      </c>
      <c r="H16" s="10">
        <v>255.12</v>
      </c>
      <c r="I16" s="10"/>
      <c r="J16" s="11">
        <v>1</v>
      </c>
      <c r="K16" s="12">
        <v>1</v>
      </c>
      <c r="L16" s="7" t="s">
        <v>58</v>
      </c>
      <c r="M16" s="7" t="s">
        <v>3</v>
      </c>
      <c r="N16" s="7" t="s">
        <v>4</v>
      </c>
      <c r="O16" s="7" t="s">
        <v>5</v>
      </c>
      <c r="P16" s="7" t="s">
        <v>62</v>
      </c>
      <c r="Q16" s="65" t="s">
        <v>73</v>
      </c>
      <c r="R16" s="67" t="s">
        <v>59</v>
      </c>
      <c r="S16" s="7"/>
    </row>
    <row r="17" spans="1:19" x14ac:dyDescent="0.35">
      <c r="A17" s="64">
        <v>14</v>
      </c>
      <c r="B17" s="7" t="s">
        <v>56</v>
      </c>
      <c r="C17" s="69">
        <v>45848</v>
      </c>
      <c r="D17" s="69">
        <v>45848</v>
      </c>
      <c r="E17" s="13" t="s">
        <v>89</v>
      </c>
      <c r="F17" s="10"/>
      <c r="G17" s="10">
        <v>426.45</v>
      </c>
      <c r="H17" s="10">
        <v>89.55</v>
      </c>
      <c r="I17" s="10"/>
      <c r="J17" s="11">
        <v>12</v>
      </c>
      <c r="K17" s="12">
        <v>2</v>
      </c>
      <c r="L17" s="7" t="s">
        <v>58</v>
      </c>
      <c r="M17" s="7" t="s">
        <v>3</v>
      </c>
      <c r="N17" s="7" t="s">
        <v>4</v>
      </c>
      <c r="O17" s="7" t="s">
        <v>5</v>
      </c>
      <c r="P17" s="7" t="s">
        <v>62</v>
      </c>
      <c r="Q17" s="65" t="s">
        <v>139</v>
      </c>
      <c r="R17" s="67" t="s">
        <v>173</v>
      </c>
      <c r="S17" s="7"/>
    </row>
    <row r="18" spans="1:19" x14ac:dyDescent="0.35">
      <c r="A18" s="64">
        <v>15</v>
      </c>
      <c r="B18" s="7" t="s">
        <v>90</v>
      </c>
      <c r="C18" s="69">
        <v>45936</v>
      </c>
      <c r="D18" s="69">
        <v>45936</v>
      </c>
      <c r="E18" s="13" t="s">
        <v>91</v>
      </c>
      <c r="F18" s="10"/>
      <c r="G18" s="10">
        <v>2425</v>
      </c>
      <c r="H18" s="10">
        <v>509.25</v>
      </c>
      <c r="I18" s="10"/>
      <c r="J18" s="11">
        <v>1</v>
      </c>
      <c r="K18" s="12">
        <v>3</v>
      </c>
      <c r="L18" s="7" t="s">
        <v>2</v>
      </c>
      <c r="M18" s="7" t="s">
        <v>3</v>
      </c>
      <c r="N18" s="7" t="s">
        <v>4</v>
      </c>
      <c r="O18" s="7" t="s">
        <v>5</v>
      </c>
      <c r="P18" s="7" t="s">
        <v>29</v>
      </c>
      <c r="Q18" s="65" t="s">
        <v>140</v>
      </c>
      <c r="R18" s="67" t="s">
        <v>141</v>
      </c>
      <c r="S18" s="7"/>
    </row>
    <row r="19" spans="1:19" x14ac:dyDescent="0.35">
      <c r="A19" s="64">
        <v>16</v>
      </c>
      <c r="B19" s="7" t="s">
        <v>92</v>
      </c>
      <c r="C19" s="69">
        <v>45873</v>
      </c>
      <c r="D19" s="69">
        <v>45873</v>
      </c>
      <c r="E19" s="13" t="s">
        <v>93</v>
      </c>
      <c r="F19" s="10"/>
      <c r="G19" s="10">
        <v>3629.59</v>
      </c>
      <c r="H19" s="10">
        <v>762.21</v>
      </c>
      <c r="I19" s="10"/>
      <c r="J19" s="11">
        <v>1</v>
      </c>
      <c r="K19" s="12">
        <v>1</v>
      </c>
      <c r="L19" s="7" t="s">
        <v>2</v>
      </c>
      <c r="M19" s="7" t="s">
        <v>3</v>
      </c>
      <c r="N19" s="7" t="s">
        <v>4</v>
      </c>
      <c r="O19" s="7" t="s">
        <v>5</v>
      </c>
      <c r="P19" s="7" t="s">
        <v>62</v>
      </c>
      <c r="Q19" s="65" t="s">
        <v>127</v>
      </c>
      <c r="R19" s="67" t="s">
        <v>70</v>
      </c>
      <c r="S19" s="7"/>
    </row>
    <row r="20" spans="1:19" s="41" customFormat="1" x14ac:dyDescent="0.35">
      <c r="A20" s="64">
        <v>17</v>
      </c>
      <c r="B20" s="7" t="s">
        <v>78</v>
      </c>
      <c r="C20" s="69">
        <v>45982</v>
      </c>
      <c r="D20" s="69">
        <v>45982</v>
      </c>
      <c r="E20" s="13" t="s">
        <v>94</v>
      </c>
      <c r="F20" s="10"/>
      <c r="G20" s="10">
        <v>13900</v>
      </c>
      <c r="H20" s="10">
        <v>2919</v>
      </c>
      <c r="I20" s="10"/>
      <c r="J20" s="11">
        <v>1</v>
      </c>
      <c r="K20" s="12">
        <v>2</v>
      </c>
      <c r="L20" s="7" t="s">
        <v>2</v>
      </c>
      <c r="M20" s="7" t="s">
        <v>3</v>
      </c>
      <c r="N20" s="7" t="s">
        <v>4</v>
      </c>
      <c r="O20" s="7" t="s">
        <v>5</v>
      </c>
      <c r="P20" s="7" t="s">
        <v>29</v>
      </c>
      <c r="Q20" s="65" t="s">
        <v>79</v>
      </c>
      <c r="R20" s="67" t="s">
        <v>142</v>
      </c>
      <c r="S20" s="7"/>
    </row>
    <row r="21" spans="1:19" s="41" customFormat="1" x14ac:dyDescent="0.35">
      <c r="A21" s="64">
        <v>18</v>
      </c>
      <c r="B21" s="7" t="s">
        <v>95</v>
      </c>
      <c r="C21" s="69">
        <v>45951</v>
      </c>
      <c r="D21" s="69">
        <v>45951</v>
      </c>
      <c r="E21" s="13" t="s">
        <v>96</v>
      </c>
      <c r="F21" s="10"/>
      <c r="G21" s="10">
        <v>7500</v>
      </c>
      <c r="H21" s="10">
        <v>1575</v>
      </c>
      <c r="I21" s="10"/>
      <c r="J21" s="11">
        <v>12</v>
      </c>
      <c r="K21" s="12">
        <v>1</v>
      </c>
      <c r="L21" s="7" t="s">
        <v>2</v>
      </c>
      <c r="M21" s="7" t="s">
        <v>3</v>
      </c>
      <c r="N21" s="7" t="s">
        <v>4</v>
      </c>
      <c r="O21" s="7" t="s">
        <v>5</v>
      </c>
      <c r="P21" s="7" t="s">
        <v>29</v>
      </c>
      <c r="Q21" s="65" t="s">
        <v>143</v>
      </c>
      <c r="R21" s="67" t="s">
        <v>144</v>
      </c>
      <c r="S21" s="7"/>
    </row>
    <row r="22" spans="1:19" s="41" customFormat="1" x14ac:dyDescent="0.35">
      <c r="A22" s="64">
        <v>19</v>
      </c>
      <c r="B22" s="7" t="s">
        <v>97</v>
      </c>
      <c r="C22" s="69">
        <v>45978</v>
      </c>
      <c r="D22" s="69">
        <v>45978</v>
      </c>
      <c r="E22" s="13" t="s">
        <v>178</v>
      </c>
      <c r="F22" s="10"/>
      <c r="G22" s="10">
        <v>540</v>
      </c>
      <c r="H22" s="10">
        <v>113.4</v>
      </c>
      <c r="I22" s="10"/>
      <c r="J22" s="11">
        <v>12</v>
      </c>
      <c r="K22" s="12">
        <v>4</v>
      </c>
      <c r="L22" s="7" t="s">
        <v>2</v>
      </c>
      <c r="M22" s="7" t="s">
        <v>3</v>
      </c>
      <c r="N22" s="7" t="s">
        <v>4</v>
      </c>
      <c r="O22" s="7" t="s">
        <v>5</v>
      </c>
      <c r="P22" s="7" t="s">
        <v>29</v>
      </c>
      <c r="Q22" s="65" t="s">
        <v>145</v>
      </c>
      <c r="R22" s="67" t="s">
        <v>146</v>
      </c>
      <c r="S22" s="7"/>
    </row>
    <row r="23" spans="1:19" s="41" customFormat="1" x14ac:dyDescent="0.35">
      <c r="A23" s="64">
        <v>20</v>
      </c>
      <c r="B23" s="7" t="s">
        <v>98</v>
      </c>
      <c r="C23" s="69">
        <v>46020</v>
      </c>
      <c r="D23" s="69">
        <v>46020</v>
      </c>
      <c r="E23" s="13" t="s">
        <v>99</v>
      </c>
      <c r="F23" s="10"/>
      <c r="G23" s="10">
        <v>10418.450000000001</v>
      </c>
      <c r="H23" s="10">
        <v>2187.87</v>
      </c>
      <c r="I23" s="10"/>
      <c r="J23" s="11">
        <v>12</v>
      </c>
      <c r="K23" s="12">
        <v>1</v>
      </c>
      <c r="L23" s="7" t="s">
        <v>2</v>
      </c>
      <c r="M23" s="7" t="s">
        <v>3</v>
      </c>
      <c r="N23" s="7" t="s">
        <v>4</v>
      </c>
      <c r="O23" s="7" t="s">
        <v>5</v>
      </c>
      <c r="P23" s="7" t="s">
        <v>29</v>
      </c>
      <c r="Q23" s="65" t="s">
        <v>136</v>
      </c>
      <c r="R23" s="67" t="s">
        <v>137</v>
      </c>
      <c r="S23" s="7"/>
    </row>
    <row r="24" spans="1:19" s="41" customFormat="1" x14ac:dyDescent="0.35">
      <c r="A24" s="64">
        <v>21</v>
      </c>
      <c r="B24" s="7" t="s">
        <v>100</v>
      </c>
      <c r="C24" s="69">
        <v>45666</v>
      </c>
      <c r="D24" s="69">
        <v>45666</v>
      </c>
      <c r="E24" s="13" t="s">
        <v>101</v>
      </c>
      <c r="F24" s="10"/>
      <c r="G24" s="10">
        <v>3255.6</v>
      </c>
      <c r="H24" s="10">
        <v>683.67</v>
      </c>
      <c r="I24" s="10"/>
      <c r="J24" s="11">
        <v>12</v>
      </c>
      <c r="K24" s="12">
        <v>1</v>
      </c>
      <c r="L24" s="7" t="s">
        <v>2</v>
      </c>
      <c r="M24" s="7" t="s">
        <v>3</v>
      </c>
      <c r="N24" s="7" t="s">
        <v>4</v>
      </c>
      <c r="O24" s="7" t="s">
        <v>5</v>
      </c>
      <c r="P24" s="7" t="s">
        <v>62</v>
      </c>
      <c r="Q24" s="65" t="s">
        <v>147</v>
      </c>
      <c r="R24" s="67" t="s">
        <v>148</v>
      </c>
      <c r="S24" s="7"/>
    </row>
    <row r="25" spans="1:19" s="41" customFormat="1" x14ac:dyDescent="0.35">
      <c r="A25" s="64">
        <v>22</v>
      </c>
      <c r="B25" s="7" t="s">
        <v>102</v>
      </c>
      <c r="C25" s="69">
        <v>45709</v>
      </c>
      <c r="D25" s="69">
        <v>45709</v>
      </c>
      <c r="E25" s="13" t="s">
        <v>103</v>
      </c>
      <c r="F25" s="10"/>
      <c r="G25" s="10">
        <v>1383.04</v>
      </c>
      <c r="H25" s="10">
        <v>290.44</v>
      </c>
      <c r="I25" s="10"/>
      <c r="J25" s="11">
        <v>12</v>
      </c>
      <c r="K25" s="12">
        <v>1</v>
      </c>
      <c r="L25" s="7" t="s">
        <v>2</v>
      </c>
      <c r="M25" s="7" t="s">
        <v>3</v>
      </c>
      <c r="N25" s="7" t="s">
        <v>4</v>
      </c>
      <c r="O25" s="7" t="s">
        <v>5</v>
      </c>
      <c r="P25" s="7" t="s">
        <v>29</v>
      </c>
      <c r="Q25" s="65" t="s">
        <v>149</v>
      </c>
      <c r="R25" s="67" t="s">
        <v>150</v>
      </c>
      <c r="S25" s="7"/>
    </row>
    <row r="26" spans="1:19" s="41" customFormat="1" x14ac:dyDescent="0.35">
      <c r="A26" s="64">
        <v>23</v>
      </c>
      <c r="B26" s="7" t="s">
        <v>104</v>
      </c>
      <c r="C26" s="69">
        <v>45771</v>
      </c>
      <c r="D26" s="69">
        <v>45771</v>
      </c>
      <c r="E26" s="13" t="s">
        <v>105</v>
      </c>
      <c r="F26" s="10"/>
      <c r="G26" s="10">
        <v>616.79</v>
      </c>
      <c r="H26" s="10">
        <v>129.52000000000001</v>
      </c>
      <c r="I26" s="10"/>
      <c r="J26" s="11">
        <v>12</v>
      </c>
      <c r="K26" s="12">
        <v>1</v>
      </c>
      <c r="L26" s="7" t="s">
        <v>2</v>
      </c>
      <c r="M26" s="7" t="s">
        <v>3</v>
      </c>
      <c r="N26" s="7" t="s">
        <v>4</v>
      </c>
      <c r="O26" s="7" t="s">
        <v>5</v>
      </c>
      <c r="P26" s="7" t="s">
        <v>29</v>
      </c>
      <c r="Q26" s="65" t="s">
        <v>151</v>
      </c>
      <c r="R26" s="67" t="s">
        <v>152</v>
      </c>
      <c r="S26" s="7"/>
    </row>
    <row r="27" spans="1:19" s="41" customFormat="1" x14ac:dyDescent="0.35">
      <c r="A27" s="64">
        <v>24</v>
      </c>
      <c r="B27" s="7" t="s">
        <v>106</v>
      </c>
      <c r="C27" s="69">
        <v>45662</v>
      </c>
      <c r="D27" s="69">
        <v>45662</v>
      </c>
      <c r="E27" s="13" t="s">
        <v>107</v>
      </c>
      <c r="F27" s="10"/>
      <c r="G27" s="10">
        <v>421.19</v>
      </c>
      <c r="H27" s="10">
        <v>88.45</v>
      </c>
      <c r="I27" s="10"/>
      <c r="J27" s="11">
        <v>12</v>
      </c>
      <c r="K27" s="12">
        <v>1</v>
      </c>
      <c r="L27" s="7" t="s">
        <v>2</v>
      </c>
      <c r="M27" s="7" t="s">
        <v>3</v>
      </c>
      <c r="N27" s="7" t="s">
        <v>4</v>
      </c>
      <c r="O27" s="7" t="s">
        <v>5</v>
      </c>
      <c r="P27" s="7" t="s">
        <v>62</v>
      </c>
      <c r="Q27" s="65" t="s">
        <v>153</v>
      </c>
      <c r="R27" s="67" t="s">
        <v>154</v>
      </c>
      <c r="S27" s="7"/>
    </row>
    <row r="28" spans="1:19" s="41" customFormat="1" x14ac:dyDescent="0.35">
      <c r="A28" s="64">
        <v>25</v>
      </c>
      <c r="B28" s="7" t="s">
        <v>108</v>
      </c>
      <c r="C28" s="69">
        <v>45757</v>
      </c>
      <c r="D28" s="69">
        <v>45757</v>
      </c>
      <c r="E28" s="13" t="s">
        <v>109</v>
      </c>
      <c r="F28" s="10"/>
      <c r="G28" s="10">
        <v>490</v>
      </c>
      <c r="H28" s="10">
        <v>102.9</v>
      </c>
      <c r="I28" s="10"/>
      <c r="J28" s="11">
        <v>12</v>
      </c>
      <c r="K28" s="12">
        <v>1</v>
      </c>
      <c r="L28" s="7" t="s">
        <v>2</v>
      </c>
      <c r="M28" s="7" t="s">
        <v>3</v>
      </c>
      <c r="N28" s="7" t="s">
        <v>4</v>
      </c>
      <c r="O28" s="7" t="s">
        <v>5</v>
      </c>
      <c r="P28" s="7" t="s">
        <v>29</v>
      </c>
      <c r="Q28" s="65" t="s">
        <v>155</v>
      </c>
      <c r="R28" s="67" t="s">
        <v>156</v>
      </c>
      <c r="S28" s="7"/>
    </row>
    <row r="29" spans="1:19" s="41" customFormat="1" x14ac:dyDescent="0.35">
      <c r="A29" s="64">
        <v>26</v>
      </c>
      <c r="B29" s="7" t="s">
        <v>110</v>
      </c>
      <c r="C29" s="69">
        <v>45694</v>
      </c>
      <c r="D29" s="69">
        <v>45694</v>
      </c>
      <c r="E29" s="13" t="s">
        <v>111</v>
      </c>
      <c r="F29" s="10"/>
      <c r="G29" s="10">
        <v>167.68</v>
      </c>
      <c r="H29" s="10">
        <v>35.21</v>
      </c>
      <c r="I29" s="10"/>
      <c r="J29" s="11">
        <v>12</v>
      </c>
      <c r="K29" s="12">
        <v>1</v>
      </c>
      <c r="L29" s="7" t="s">
        <v>2</v>
      </c>
      <c r="M29" s="7" t="s">
        <v>3</v>
      </c>
      <c r="N29" s="7" t="s">
        <v>4</v>
      </c>
      <c r="O29" s="7" t="s">
        <v>5</v>
      </c>
      <c r="P29" s="7" t="s">
        <v>29</v>
      </c>
      <c r="Q29" s="65" t="s">
        <v>157</v>
      </c>
      <c r="R29" s="67" t="s">
        <v>158</v>
      </c>
      <c r="S29" s="7"/>
    </row>
    <row r="30" spans="1:19" s="41" customFormat="1" x14ac:dyDescent="0.35">
      <c r="A30" s="64">
        <v>27</v>
      </c>
      <c r="B30" s="7" t="s">
        <v>112</v>
      </c>
      <c r="C30" s="69">
        <v>45658</v>
      </c>
      <c r="D30" s="69">
        <v>45658</v>
      </c>
      <c r="E30" s="13" t="s">
        <v>113</v>
      </c>
      <c r="F30" s="10"/>
      <c r="G30" s="10">
        <v>1487.6</v>
      </c>
      <c r="H30" s="10">
        <v>312.39999999999998</v>
      </c>
      <c r="I30" s="10"/>
      <c r="J30" s="11">
        <v>12</v>
      </c>
      <c r="K30" s="12">
        <v>1</v>
      </c>
      <c r="L30" s="7" t="s">
        <v>2</v>
      </c>
      <c r="M30" s="7" t="s">
        <v>3</v>
      </c>
      <c r="N30" s="7" t="s">
        <v>4</v>
      </c>
      <c r="O30" s="7" t="s">
        <v>5</v>
      </c>
      <c r="P30" s="7" t="s">
        <v>29</v>
      </c>
      <c r="Q30" s="65" t="s">
        <v>159</v>
      </c>
      <c r="R30" s="67" t="s">
        <v>160</v>
      </c>
      <c r="S30" s="7"/>
    </row>
    <row r="31" spans="1:19" s="41" customFormat="1" x14ac:dyDescent="0.35">
      <c r="A31" s="64">
        <v>28</v>
      </c>
      <c r="B31" s="7" t="s">
        <v>114</v>
      </c>
      <c r="C31" s="69">
        <v>45749</v>
      </c>
      <c r="D31" s="69">
        <v>45749</v>
      </c>
      <c r="E31" s="13" t="s">
        <v>115</v>
      </c>
      <c r="F31" s="10"/>
      <c r="G31" s="10">
        <v>563.20000000000005</v>
      </c>
      <c r="H31" s="10">
        <v>118.27</v>
      </c>
      <c r="I31" s="10"/>
      <c r="J31" s="11">
        <v>1</v>
      </c>
      <c r="K31" s="12">
        <v>1</v>
      </c>
      <c r="L31" s="7" t="s">
        <v>58</v>
      </c>
      <c r="M31" s="7" t="s">
        <v>3</v>
      </c>
      <c r="N31" s="7" t="s">
        <v>4</v>
      </c>
      <c r="O31" s="7" t="s">
        <v>5</v>
      </c>
      <c r="P31" s="7" t="s">
        <v>29</v>
      </c>
      <c r="Q31" s="65" t="s">
        <v>161</v>
      </c>
      <c r="R31" s="67" t="s">
        <v>162</v>
      </c>
      <c r="S31" s="7"/>
    </row>
    <row r="32" spans="1:19" s="41" customFormat="1" x14ac:dyDescent="0.35">
      <c r="A32" s="64">
        <v>29</v>
      </c>
      <c r="B32" s="7" t="s">
        <v>116</v>
      </c>
      <c r="C32" s="69">
        <v>45749</v>
      </c>
      <c r="D32" s="69">
        <v>45749</v>
      </c>
      <c r="E32" s="13" t="s">
        <v>117</v>
      </c>
      <c r="F32" s="10"/>
      <c r="G32" s="10">
        <v>748</v>
      </c>
      <c r="H32" s="10">
        <v>157.08000000000001</v>
      </c>
      <c r="I32" s="10"/>
      <c r="J32" s="11">
        <v>12</v>
      </c>
      <c r="K32" s="12">
        <v>1</v>
      </c>
      <c r="L32" s="7" t="s">
        <v>58</v>
      </c>
      <c r="M32" s="7" t="s">
        <v>3</v>
      </c>
      <c r="N32" s="7" t="s">
        <v>4</v>
      </c>
      <c r="O32" s="7" t="s">
        <v>5</v>
      </c>
      <c r="P32" s="7" t="s">
        <v>29</v>
      </c>
      <c r="Q32" s="65" t="s">
        <v>163</v>
      </c>
      <c r="R32" s="67" t="s">
        <v>164</v>
      </c>
      <c r="S32" s="7"/>
    </row>
    <row r="33" spans="1:19" s="41" customFormat="1" x14ac:dyDescent="0.35">
      <c r="A33" s="64">
        <v>30</v>
      </c>
      <c r="B33" s="7" t="s">
        <v>42</v>
      </c>
      <c r="C33" s="69">
        <v>45755</v>
      </c>
      <c r="D33" s="69">
        <v>45783</v>
      </c>
      <c r="E33" s="13" t="s">
        <v>118</v>
      </c>
      <c r="F33" s="10">
        <v>118265.63</v>
      </c>
      <c r="G33" s="10">
        <v>69000</v>
      </c>
      <c r="H33" s="10">
        <v>14490</v>
      </c>
      <c r="I33" s="10">
        <v>143101.41</v>
      </c>
      <c r="J33" s="11">
        <v>18</v>
      </c>
      <c r="K33" s="12">
        <v>5</v>
      </c>
      <c r="L33" s="7" t="s">
        <v>2</v>
      </c>
      <c r="M33" s="7" t="s">
        <v>3</v>
      </c>
      <c r="N33" s="7" t="s">
        <v>4</v>
      </c>
      <c r="O33" s="7" t="s">
        <v>122</v>
      </c>
      <c r="P33" s="7" t="s">
        <v>29</v>
      </c>
      <c r="Q33" s="65" t="s">
        <v>165</v>
      </c>
      <c r="R33" s="67" t="s">
        <v>171</v>
      </c>
      <c r="S33" s="7"/>
    </row>
    <row r="34" spans="1:19" s="41" customFormat="1" x14ac:dyDescent="0.35">
      <c r="A34" s="64">
        <v>31</v>
      </c>
      <c r="B34" s="7" t="s">
        <v>52</v>
      </c>
      <c r="C34" s="69">
        <v>45749</v>
      </c>
      <c r="D34" s="69">
        <v>45749</v>
      </c>
      <c r="E34" s="13" t="s">
        <v>54</v>
      </c>
      <c r="F34" s="10">
        <v>66000</v>
      </c>
      <c r="G34" s="10">
        <v>25000</v>
      </c>
      <c r="H34" s="10">
        <v>5250</v>
      </c>
      <c r="I34" s="10">
        <v>79860</v>
      </c>
      <c r="J34" s="11">
        <v>3</v>
      </c>
      <c r="K34" s="12">
        <v>4</v>
      </c>
      <c r="L34" s="7" t="s">
        <v>2</v>
      </c>
      <c r="M34" s="7" t="s">
        <v>3</v>
      </c>
      <c r="N34" s="7" t="s">
        <v>4</v>
      </c>
      <c r="O34" s="7" t="s">
        <v>123</v>
      </c>
      <c r="P34" s="7" t="s">
        <v>29</v>
      </c>
      <c r="Q34" s="65" t="s">
        <v>166</v>
      </c>
      <c r="R34" s="67" t="s">
        <v>60</v>
      </c>
      <c r="S34" s="7"/>
    </row>
    <row r="35" spans="1:19" s="41" customFormat="1" x14ac:dyDescent="0.35">
      <c r="A35" s="64">
        <v>31</v>
      </c>
      <c r="B35" s="7" t="s">
        <v>52</v>
      </c>
      <c r="C35" s="69">
        <v>45749</v>
      </c>
      <c r="D35" s="69">
        <v>45749</v>
      </c>
      <c r="E35" s="13" t="s">
        <v>54</v>
      </c>
      <c r="F35" s="10">
        <v>66000</v>
      </c>
      <c r="G35" s="10">
        <v>7500</v>
      </c>
      <c r="H35" s="10">
        <v>1575</v>
      </c>
      <c r="I35" s="10">
        <v>79860</v>
      </c>
      <c r="J35" s="11">
        <v>3</v>
      </c>
      <c r="K35" s="12">
        <v>4</v>
      </c>
      <c r="L35" s="7" t="s">
        <v>2</v>
      </c>
      <c r="M35" s="7" t="s">
        <v>3</v>
      </c>
      <c r="N35" s="7" t="s">
        <v>4</v>
      </c>
      <c r="O35" s="7" t="s">
        <v>123</v>
      </c>
      <c r="P35" s="7" t="s">
        <v>29</v>
      </c>
      <c r="Q35" s="65" t="s">
        <v>167</v>
      </c>
      <c r="R35" s="67" t="s">
        <v>61</v>
      </c>
      <c r="S35" s="7"/>
    </row>
    <row r="36" spans="1:19" s="41" customFormat="1" x14ac:dyDescent="0.35">
      <c r="A36" s="64">
        <v>31</v>
      </c>
      <c r="B36" s="7" t="s">
        <v>52</v>
      </c>
      <c r="C36" s="69">
        <v>45749</v>
      </c>
      <c r="D36" s="69">
        <v>45749</v>
      </c>
      <c r="E36" s="13" t="s">
        <v>54</v>
      </c>
      <c r="F36" s="10">
        <v>66000</v>
      </c>
      <c r="G36" s="10">
        <v>7500</v>
      </c>
      <c r="H36" s="10">
        <v>1575</v>
      </c>
      <c r="I36" s="10">
        <v>79860</v>
      </c>
      <c r="J36" s="11">
        <v>3</v>
      </c>
      <c r="K36" s="12">
        <v>4</v>
      </c>
      <c r="L36" s="7" t="s">
        <v>2</v>
      </c>
      <c r="M36" s="7" t="s">
        <v>3</v>
      </c>
      <c r="N36" s="7" t="s">
        <v>4</v>
      </c>
      <c r="O36" s="7" t="s">
        <v>123</v>
      </c>
      <c r="P36" s="7" t="s">
        <v>29</v>
      </c>
      <c r="Q36" s="65" t="s">
        <v>168</v>
      </c>
      <c r="R36" s="67" t="s">
        <v>69</v>
      </c>
      <c r="S36" s="7"/>
    </row>
    <row r="37" spans="1:19" s="41" customFormat="1" x14ac:dyDescent="0.35">
      <c r="A37" s="64">
        <v>31</v>
      </c>
      <c r="B37" s="7" t="s">
        <v>52</v>
      </c>
      <c r="C37" s="69">
        <v>45749</v>
      </c>
      <c r="D37" s="69">
        <v>45749</v>
      </c>
      <c r="E37" s="13" t="s">
        <v>54</v>
      </c>
      <c r="F37" s="10">
        <v>66000</v>
      </c>
      <c r="G37" s="10">
        <v>10000</v>
      </c>
      <c r="H37" s="10">
        <v>2100</v>
      </c>
      <c r="I37" s="10">
        <v>79860</v>
      </c>
      <c r="J37" s="11">
        <v>3</v>
      </c>
      <c r="K37" s="12">
        <v>4</v>
      </c>
      <c r="L37" s="7" t="s">
        <v>2</v>
      </c>
      <c r="M37" s="7" t="s">
        <v>3</v>
      </c>
      <c r="N37" s="7" t="s">
        <v>4</v>
      </c>
      <c r="O37" s="7" t="s">
        <v>123</v>
      </c>
      <c r="P37" s="7" t="s">
        <v>29</v>
      </c>
      <c r="Q37" s="65" t="s">
        <v>169</v>
      </c>
      <c r="R37" s="67" t="s">
        <v>172</v>
      </c>
      <c r="S37" s="7"/>
    </row>
    <row r="38" spans="1:19" s="41" customFormat="1" x14ac:dyDescent="0.35">
      <c r="A38" s="64">
        <v>31</v>
      </c>
      <c r="B38" s="7" t="s">
        <v>52</v>
      </c>
      <c r="C38" s="69">
        <v>45749</v>
      </c>
      <c r="D38" s="69">
        <v>45749</v>
      </c>
      <c r="E38" s="13" t="s">
        <v>54</v>
      </c>
      <c r="F38" s="10">
        <v>66000</v>
      </c>
      <c r="G38" s="10">
        <v>7000</v>
      </c>
      <c r="H38" s="10">
        <v>1470</v>
      </c>
      <c r="I38" s="10">
        <v>79860</v>
      </c>
      <c r="J38" s="11">
        <v>3</v>
      </c>
      <c r="K38" s="12">
        <v>4</v>
      </c>
      <c r="L38" s="7" t="s">
        <v>2</v>
      </c>
      <c r="M38" s="7" t="s">
        <v>3</v>
      </c>
      <c r="N38" s="7" t="s">
        <v>4</v>
      </c>
      <c r="O38" s="7" t="s">
        <v>123</v>
      </c>
      <c r="P38" s="7" t="s">
        <v>29</v>
      </c>
      <c r="Q38" s="65" t="s">
        <v>170</v>
      </c>
      <c r="R38" s="67" t="s">
        <v>77</v>
      </c>
      <c r="S38" s="7"/>
    </row>
    <row r="39" spans="1:19" s="41" customFormat="1" x14ac:dyDescent="0.35">
      <c r="A39" s="64">
        <v>32</v>
      </c>
      <c r="B39" s="7" t="s">
        <v>53</v>
      </c>
      <c r="C39" s="69">
        <v>45868</v>
      </c>
      <c r="D39" s="69">
        <v>45891</v>
      </c>
      <c r="E39" s="13" t="s">
        <v>119</v>
      </c>
      <c r="F39" s="10">
        <v>498087</v>
      </c>
      <c r="G39" s="10">
        <v>498087</v>
      </c>
      <c r="H39" s="10">
        <v>104598.27</v>
      </c>
      <c r="I39" s="10">
        <v>602685.27</v>
      </c>
      <c r="J39" s="11">
        <v>54</v>
      </c>
      <c r="K39" s="12">
        <v>1</v>
      </c>
      <c r="L39" s="7" t="s">
        <v>2</v>
      </c>
      <c r="M39" s="7" t="s">
        <v>3</v>
      </c>
      <c r="N39" s="7" t="s">
        <v>4</v>
      </c>
      <c r="O39" s="7" t="s">
        <v>124</v>
      </c>
      <c r="P39" s="7" t="s">
        <v>29</v>
      </c>
      <c r="Q39" s="65" t="s">
        <v>166</v>
      </c>
      <c r="R39" s="67" t="s">
        <v>60</v>
      </c>
      <c r="S39" s="7" t="s">
        <v>29</v>
      </c>
    </row>
    <row r="40" spans="1:19" s="5" customFormat="1" x14ac:dyDescent="0.35">
      <c r="A40"/>
      <c r="B40" s="4"/>
      <c r="C40" s="39"/>
      <c r="D40"/>
      <c r="E40"/>
      <c r="F40" s="6"/>
      <c r="G40" s="42">
        <f>SUM(G4:G39)</f>
        <v>732302.26</v>
      </c>
      <c r="H40" s="6"/>
      <c r="I40"/>
      <c r="J40"/>
      <c r="K40"/>
      <c r="L40"/>
      <c r="M40"/>
      <c r="N40"/>
      <c r="O40"/>
      <c r="P40"/>
      <c r="Q40"/>
    </row>
    <row r="41" spans="1:19" x14ac:dyDescent="0.35">
      <c r="C41" s="39" t="s">
        <v>75</v>
      </c>
    </row>
    <row r="62" spans="2:15" x14ac:dyDescent="0.35">
      <c r="F62" s="40" t="s">
        <v>27</v>
      </c>
      <c r="G62" s="40"/>
      <c r="H62" s="40"/>
    </row>
    <row r="63" spans="2:15" x14ac:dyDescent="0.35">
      <c r="B63" s="14"/>
      <c r="C63" s="4"/>
      <c r="D63" s="14"/>
      <c r="E63" s="15"/>
      <c r="J63" s="14"/>
      <c r="K63" s="4"/>
      <c r="L63" s="4"/>
      <c r="N63" s="14"/>
      <c r="O63" s="4"/>
    </row>
    <row r="64" spans="2:15" x14ac:dyDescent="0.35">
      <c r="B64" s="14"/>
      <c r="D64" s="14"/>
      <c r="E64" s="14"/>
    </row>
    <row r="65" spans="2:15" x14ac:dyDescent="0.35">
      <c r="B65" s="14"/>
      <c r="D65" s="14"/>
      <c r="E65" s="14"/>
      <c r="O65" s="6"/>
    </row>
    <row r="66" spans="2:15" x14ac:dyDescent="0.35">
      <c r="B66" s="14"/>
      <c r="D66" s="14"/>
      <c r="E66" s="14"/>
    </row>
    <row r="67" spans="2:15" x14ac:dyDescent="0.35">
      <c r="B67"/>
      <c r="D67" s="28"/>
      <c r="E67" s="6"/>
    </row>
    <row r="68" spans="2:15" x14ac:dyDescent="0.35">
      <c r="B68"/>
    </row>
    <row r="69" spans="2:15" x14ac:dyDescent="0.35">
      <c r="B69"/>
      <c r="E69" s="6"/>
    </row>
    <row r="70" spans="2:15" x14ac:dyDescent="0.35">
      <c r="B70"/>
      <c r="E70" s="6"/>
    </row>
    <row r="71" spans="2:15" x14ac:dyDescent="0.35">
      <c r="B71"/>
      <c r="E71" s="6"/>
    </row>
    <row r="72" spans="2:15" x14ac:dyDescent="0.35">
      <c r="B72"/>
      <c r="E72" s="6"/>
    </row>
    <row r="73" spans="2:15" x14ac:dyDescent="0.35">
      <c r="B73"/>
      <c r="E73" s="6"/>
    </row>
    <row r="74" spans="2:15" x14ac:dyDescent="0.35">
      <c r="B74"/>
      <c r="E74" s="6"/>
    </row>
    <row r="75" spans="2:15" x14ac:dyDescent="0.35">
      <c r="B75"/>
      <c r="E75" s="6"/>
    </row>
    <row r="76" spans="2:15" x14ac:dyDescent="0.35">
      <c r="B76" s="35"/>
      <c r="D76" s="36"/>
      <c r="E76" s="6"/>
    </row>
    <row r="77" spans="2:15" x14ac:dyDescent="0.35">
      <c r="B77"/>
      <c r="D77" s="37"/>
      <c r="E77" s="6"/>
    </row>
    <row r="78" spans="2:15" x14ac:dyDescent="0.35">
      <c r="B78"/>
      <c r="D78" s="37"/>
      <c r="E78" s="6"/>
    </row>
    <row r="79" spans="2:15" x14ac:dyDescent="0.35">
      <c r="B79"/>
      <c r="D79" s="37"/>
      <c r="E79" s="6"/>
    </row>
    <row r="80" spans="2:15" x14ac:dyDescent="0.35">
      <c r="B80"/>
      <c r="D80" s="36"/>
      <c r="E80" s="6"/>
    </row>
    <row r="81" spans="2:8" x14ac:dyDescent="0.35">
      <c r="B81"/>
      <c r="D81" s="4"/>
      <c r="E81" s="38"/>
    </row>
    <row r="86" spans="2:8" x14ac:dyDescent="0.35">
      <c r="E86" s="81"/>
      <c r="F86" s="81"/>
      <c r="G86" s="4"/>
      <c r="H86" s="4"/>
    </row>
  </sheetData>
  <mergeCells count="2">
    <mergeCell ref="A1:P1"/>
    <mergeCell ref="E86:F86"/>
  </mergeCells>
  <pageMargins left="0.42" right="0.41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EBB6-368C-4319-A0E8-3AF2B97D5079}">
  <dimension ref="B3:J19"/>
  <sheetViews>
    <sheetView workbookViewId="0">
      <selection activeCell="G5" sqref="G5"/>
    </sheetView>
  </sheetViews>
  <sheetFormatPr baseColWidth="10" defaultRowHeight="14.5" x14ac:dyDescent="0.35"/>
  <cols>
    <col min="2" max="2" width="41.81640625" bestFit="1" customWidth="1"/>
    <col min="4" max="4" width="12.81640625" customWidth="1"/>
    <col min="5" max="5" width="7.1796875" customWidth="1"/>
    <col min="6" max="6" width="27.36328125" bestFit="1" customWidth="1"/>
    <col min="8" max="8" width="27.36328125" bestFit="1" customWidth="1"/>
    <col min="9" max="9" width="12.1796875" customWidth="1"/>
    <col min="10" max="10" width="12.90625" customWidth="1"/>
    <col min="11" max="11" width="27.36328125" bestFit="1" customWidth="1"/>
    <col min="12" max="12" width="11.1796875" bestFit="1" customWidth="1"/>
  </cols>
  <sheetData>
    <row r="3" spans="2:10" ht="15" thickBot="1" x14ac:dyDescent="0.4"/>
    <row r="4" spans="2:10" ht="15" thickBot="1" x14ac:dyDescent="0.4">
      <c r="B4" s="30" t="s">
        <v>24</v>
      </c>
      <c r="C4" s="24" t="s">
        <v>44</v>
      </c>
      <c r="D4" s="24" t="s">
        <v>6</v>
      </c>
      <c r="F4" s="18" t="s">
        <v>26</v>
      </c>
      <c r="G4" s="21" t="s">
        <v>40</v>
      </c>
      <c r="H4" s="20" t="s">
        <v>26</v>
      </c>
      <c r="I4" s="21" t="s">
        <v>41</v>
      </c>
      <c r="J4" s="21" t="s">
        <v>6</v>
      </c>
    </row>
    <row r="5" spans="2:10" x14ac:dyDescent="0.35">
      <c r="B5" s="22" t="s">
        <v>30</v>
      </c>
      <c r="C5" s="58"/>
      <c r="D5" s="29"/>
      <c r="F5" s="16" t="s">
        <v>28</v>
      </c>
      <c r="G5" s="25">
        <f>32-G6</f>
        <v>9</v>
      </c>
      <c r="H5" t="s">
        <v>28</v>
      </c>
      <c r="I5" s="72">
        <f>100-I6</f>
        <v>12.609615597799746</v>
      </c>
      <c r="J5" s="74">
        <f>D19-J6</f>
        <v>92340.5</v>
      </c>
    </row>
    <row r="6" spans="2:10" ht="15" thickBot="1" x14ac:dyDescent="0.4">
      <c r="B6" s="22" t="s">
        <v>31</v>
      </c>
      <c r="C6" s="59"/>
      <c r="D6" s="29"/>
      <c r="F6" s="17" t="s">
        <v>27</v>
      </c>
      <c r="G6" s="27">
        <v>23</v>
      </c>
      <c r="H6" s="19" t="s">
        <v>27</v>
      </c>
      <c r="I6" s="73">
        <f>+(J6/$D$19)*100</f>
        <v>87.390384402200254</v>
      </c>
      <c r="J6" s="26">
        <v>639961.76</v>
      </c>
    </row>
    <row r="7" spans="2:10" x14ac:dyDescent="0.35">
      <c r="B7" s="22" t="s">
        <v>32</v>
      </c>
      <c r="C7" s="59"/>
      <c r="D7" s="29"/>
    </row>
    <row r="8" spans="2:10" x14ac:dyDescent="0.35">
      <c r="B8" s="22" t="s">
        <v>33</v>
      </c>
      <c r="C8" s="57">
        <f>+(D8/$D$19)*100</f>
        <v>68.016586484384192</v>
      </c>
      <c r="D8" s="29">
        <f>'CONTRATOS TRLCSP'!G39</f>
        <v>498087</v>
      </c>
    </row>
    <row r="9" spans="2:10" x14ac:dyDescent="0.35">
      <c r="B9" s="22" t="s">
        <v>34</v>
      </c>
      <c r="C9" s="59"/>
      <c r="D9" s="29"/>
    </row>
    <row r="10" spans="2:10" x14ac:dyDescent="0.35">
      <c r="B10" s="22" t="s">
        <v>35</v>
      </c>
      <c r="C10" s="59"/>
      <c r="D10" s="29"/>
    </row>
    <row r="11" spans="2:10" x14ac:dyDescent="0.35">
      <c r="B11" s="22" t="s">
        <v>25</v>
      </c>
      <c r="C11" s="59"/>
      <c r="D11" s="29"/>
    </row>
    <row r="12" spans="2:10" x14ac:dyDescent="0.35">
      <c r="B12" s="22" t="s">
        <v>36</v>
      </c>
      <c r="C12" s="59"/>
      <c r="D12" s="29"/>
    </row>
    <row r="13" spans="2:10" x14ac:dyDescent="0.35">
      <c r="B13" s="31" t="s">
        <v>43</v>
      </c>
      <c r="C13" s="32">
        <f t="shared" ref="C13:C14" si="0">+(D13/$D$19)*100</f>
        <v>9.4223388031057009</v>
      </c>
      <c r="D13" s="29">
        <f>'CONTRATOS TRLCSP'!G33</f>
        <v>69000</v>
      </c>
    </row>
    <row r="14" spans="2:10" x14ac:dyDescent="0.35">
      <c r="B14" s="22" t="s">
        <v>37</v>
      </c>
      <c r="C14" s="32">
        <f t="shared" si="0"/>
        <v>7.783671185174275</v>
      </c>
      <c r="D14" s="29">
        <f>SUM('CONTRATOS TRLCSP'!G34:G38)</f>
        <v>57000</v>
      </c>
    </row>
    <row r="15" spans="2:10" x14ac:dyDescent="0.35">
      <c r="B15" s="22" t="s">
        <v>38</v>
      </c>
      <c r="C15" s="60"/>
      <c r="D15" s="29"/>
    </row>
    <row r="16" spans="2:10" x14ac:dyDescent="0.35">
      <c r="B16" s="22" t="s">
        <v>39</v>
      </c>
      <c r="C16" s="60"/>
      <c r="D16" s="29"/>
    </row>
    <row r="17" spans="2:6" ht="15" thickBot="1" x14ac:dyDescent="0.4">
      <c r="B17" s="23" t="s">
        <v>5</v>
      </c>
      <c r="C17" s="33">
        <f>+(D17/$D$19)*100</f>
        <v>14.777403527335828</v>
      </c>
      <c r="D17" s="26">
        <f>SUM('CONTRATOS TRLCSP'!G4:G32)</f>
        <v>108215.26</v>
      </c>
    </row>
    <row r="18" spans="2:6" ht="15" thickBot="1" x14ac:dyDescent="0.4">
      <c r="C18" s="61">
        <f>SUM(C5:C17)</f>
        <v>100</v>
      </c>
      <c r="D18" s="34">
        <f>SUM(D5:D17)</f>
        <v>732302.26</v>
      </c>
    </row>
    <row r="19" spans="2:6" x14ac:dyDescent="0.35">
      <c r="B19" s="75" t="s">
        <v>176</v>
      </c>
      <c r="C19" s="76"/>
      <c r="D19" s="77">
        <f>'CONTRATOS TRLCSP'!G40</f>
        <v>732302.26</v>
      </c>
      <c r="E19" s="70">
        <f>D18-D19</f>
        <v>0</v>
      </c>
      <c r="F19" s="71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Laura Avellaneda Banegas</cp:lastModifiedBy>
  <cp:lastPrinted>2025-01-29T10:20:11Z</cp:lastPrinted>
  <dcterms:created xsi:type="dcterms:W3CDTF">2025-01-29T10:00:26Z</dcterms:created>
  <dcterms:modified xsi:type="dcterms:W3CDTF">2026-01-27T08:50:19Z</dcterms:modified>
</cp:coreProperties>
</file>